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2)" sheetId="1" r:id="rId1"/>
    <sheet name="Sheet2" sheetId="2" r:id="rId2"/>
    <sheet name="Sheet3" sheetId="3" r:id="rId3"/>
  </sheets>
  <definedNames/>
  <calcPr fullCalcOnLoad="1"/>
</workbook>
</file>

<file path=xl/sharedStrings.xml><?xml version="1.0" encoding="utf-8"?>
<sst xmlns="http://schemas.openxmlformats.org/spreadsheetml/2006/main" count="34" uniqueCount="29">
  <si>
    <t>tip serviciu paraclinic</t>
  </si>
  <si>
    <t>LABORATOR total,din care:</t>
  </si>
  <si>
    <t>RADIOLOGIE total,din care:</t>
  </si>
  <si>
    <t>TOTAL</t>
  </si>
  <si>
    <t xml:space="preserve">   a)-analize laborator</t>
  </si>
  <si>
    <t>NOTA DE FUNDAMENTARE</t>
  </si>
  <si>
    <t xml:space="preserve">   b)-ex.histopatologice si citologice</t>
  </si>
  <si>
    <t xml:space="preserve">                                             Presedinte Director general</t>
  </si>
  <si>
    <t>mii lei</t>
  </si>
  <si>
    <t>%</t>
  </si>
  <si>
    <t>Director al Directiei Economice</t>
  </si>
  <si>
    <t>Director al Directiei Relatii contractuale</t>
  </si>
  <si>
    <t xml:space="preserve">   c)-radiologie -imagistica medicala</t>
  </si>
  <si>
    <t xml:space="preserve">   d)explorari functionale </t>
  </si>
  <si>
    <t xml:space="preserve">   e)-ecografii( serv.clinice)</t>
  </si>
  <si>
    <t xml:space="preserve">   f)-ecografii +EKG(med.fam.)</t>
  </si>
  <si>
    <t xml:space="preserve">   g)-radiografii dentare</t>
  </si>
  <si>
    <t>ec.Termegan Liliana</t>
  </si>
  <si>
    <t>Sef.Serv.Decontare serv.medicale</t>
  </si>
  <si>
    <t>ec.Agnes Dinca</t>
  </si>
  <si>
    <t xml:space="preserve">                                                dr.jr.Cornel Craciun</t>
  </si>
  <si>
    <t>ec Zarnescu Izabela</t>
  </si>
  <si>
    <t xml:space="preserve">privind repartizarea pentru luna Ianuarie 2020, a sumei de 930 mii lei, pe tipuri de servicii paraclinice,din cadrul fondului "asistentei medicale pentru specialitati paraclinice (activitate curenta)",conform Filei de Buget a CNAS nr.P 11.324/ 30.12.2019 inregistrata la CAS Dambovita la nr. 22.976/ 30.12.2019 </t>
  </si>
  <si>
    <t>configuratia sumelor contractate pentru perioada Ianuarie-Decembrie 2019 la data prezentei</t>
  </si>
  <si>
    <t xml:space="preserve">configuratia sumelor propuse pentru contractare pentru luna Ianuarie 2020 </t>
  </si>
  <si>
    <t xml:space="preserve"> -Total fond disponibil pentru luna Ianurie 2019: 930 mii lei la data prezentei,conform  Filei de Buget nr. P 11.324/30.12.2019 inregistrata la CAS D-ta la nr. 22.976/30.12.2019.</t>
  </si>
  <si>
    <t xml:space="preserve">configuratia sumelor propuse pentru contractare pentru perioada August-Decembrie 2019 </t>
  </si>
  <si>
    <t>CASA DE ASIGURARI DE SANATATE DAMBOVITA</t>
  </si>
  <si>
    <t xml:space="preserve"> -Sumele din col.1 si 3 reprezinta configuratia sumelor propuse pentru contractare la data prezentei file de buget pentru perioadele august-decembrie 2019 si contractate la data prezentei pentru perioada ianuarie-decembrie 2019 conform Filelor de buget nr.DG 847/27.06.2019, P 7.349/30.08.2019, P. 10.035/15.11.2019, nr.P 10.464/22.11.2019 si punctajul obtinut de furnizori la contractarea anului 2019.                                                                                                                                                 Sumele din coloana 5 reprezinta configuratia sumelor propuse pentru contractare in luna Ianuarie 2019 respectand ponderea serviciilor stabilita pentru anul 2019 si punctajul obtinut de furnizori la contractarea anului 2019, actualizat la data prezentei.                                                                                                                                                                      La radiografii dentare, suma repartizata este de 280 lei,SC Prolife SRL Targoviste fiind singurul furnizor aflat in contract cu CAS D-ta pentru acest tip de servicii, cu o medie de consum pentru anul 2019 de 297,5 lei/luna.</t>
  </si>
</sst>
</file>

<file path=xl/styles.xml><?xml version="1.0" encoding="utf-8"?>
<styleSheet xmlns="http://schemas.openxmlformats.org/spreadsheetml/2006/main">
  <numFmts count="24">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RON&quot;;\-#,##0\ &quot;RON&quot;"/>
    <numFmt numFmtId="165" formatCode="#,##0\ &quot;RON&quot;;[Red]\-#,##0\ &quot;RON&quot;"/>
    <numFmt numFmtId="166" formatCode="#,##0.00\ &quot;RON&quot;;\-#,##0.00\ &quot;RON&quot;"/>
    <numFmt numFmtId="167" formatCode="#,##0.00\ &quot;RON&quot;;[Red]\-#,##0.00\ &quot;RON&quot;"/>
    <numFmt numFmtId="168" formatCode="_-* #,##0\ &quot;RON&quot;_-;\-* #,##0\ &quot;RON&quot;_-;_-* &quot;-&quot;\ &quot;RON&quot;_-;_-@_-"/>
    <numFmt numFmtId="169" formatCode="_-* #,##0\ _R_O_N_-;\-* #,##0\ _R_O_N_-;_-* &quot;-&quot;\ _R_O_N_-;_-@_-"/>
    <numFmt numFmtId="170" formatCode="_-* #,##0.00\ &quot;RON&quot;_-;\-* #,##0.00\ &quot;RON&quot;_-;_-* &quot;-&quot;??\ &quot;RON&quot;_-;_-@_-"/>
    <numFmt numFmtId="171" formatCode="_-* #,##0.00\ _R_O_N_-;\-* #,##0.00\ _R_O_N_-;_-* &quot;-&quot;??\ _R_O_N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s>
  <fonts count="20">
    <font>
      <sz val="10"/>
      <name val="Arial"/>
      <family val="0"/>
    </font>
    <font>
      <sz val="8"/>
      <name val="Arial"/>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ck"/>
      <right style="thick"/>
      <top style="thick"/>
      <bottom style="thick"/>
    </border>
    <border>
      <left style="thin"/>
      <right>
        <color indexed="63"/>
      </right>
      <top>
        <color indexed="63"/>
      </top>
      <bottom style="thin"/>
    </border>
    <border>
      <left style="thin"/>
      <right style="thick"/>
      <top style="thin"/>
      <bottom style="thin"/>
    </border>
    <border>
      <left style="thin"/>
      <right style="thick"/>
      <top>
        <color indexed="63"/>
      </top>
      <bottom style="thin"/>
    </border>
    <border>
      <left style="medium"/>
      <right style="medium"/>
      <top style="medium"/>
      <bottom style="medium"/>
    </border>
    <border>
      <left style="thin"/>
      <right>
        <color indexed="63"/>
      </right>
      <top style="thin"/>
      <bottom style="thin"/>
    </border>
    <border>
      <left style="thin"/>
      <right>
        <color indexed="63"/>
      </right>
      <top style="thin"/>
      <bottom style="thick"/>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50">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0" xfId="0" applyAlignment="1">
      <alignment vertical="justify"/>
    </xf>
    <xf numFmtId="0" fontId="0" fillId="0" borderId="10" xfId="0" applyBorder="1" applyAlignment="1">
      <alignment vertical="justify"/>
    </xf>
    <xf numFmtId="0" fontId="0" fillId="0" borderId="0" xfId="0" applyFont="1" applyAlignment="1">
      <alignment/>
    </xf>
    <xf numFmtId="0" fontId="0" fillId="0" borderId="11" xfId="0" applyBorder="1" applyAlignment="1">
      <alignment horizontal="center" vertical="center"/>
    </xf>
    <xf numFmtId="0" fontId="0" fillId="0" borderId="11" xfId="0" applyBorder="1" applyAlignment="1">
      <alignment horizontal="center" vertical="justify"/>
    </xf>
    <xf numFmtId="0" fontId="0" fillId="0" borderId="0" xfId="0" applyFont="1" applyAlignment="1">
      <alignment vertical="justify"/>
    </xf>
    <xf numFmtId="0" fontId="0" fillId="0" borderId="11" xfId="0" applyFont="1" applyBorder="1" applyAlignment="1">
      <alignment vertical="justify"/>
    </xf>
    <xf numFmtId="0" fontId="0" fillId="0" borderId="10" xfId="0" applyFont="1" applyBorder="1" applyAlignment="1">
      <alignment/>
    </xf>
    <xf numFmtId="0" fontId="0" fillId="0" borderId="11" xfId="0" applyFont="1" applyFill="1" applyBorder="1" applyAlignment="1">
      <alignment horizontal="center" vertical="justify"/>
    </xf>
    <xf numFmtId="0" fontId="0" fillId="0" borderId="11" xfId="0" applyFont="1" applyBorder="1" applyAlignment="1">
      <alignment horizontal="center" vertical="justify"/>
    </xf>
    <xf numFmtId="0" fontId="0" fillId="0" borderId="12" xfId="0" applyFont="1" applyBorder="1" applyAlignment="1">
      <alignment/>
    </xf>
    <xf numFmtId="4" fontId="0" fillId="0" borderId="12" xfId="0" applyNumberFormat="1" applyFont="1" applyFill="1" applyBorder="1" applyAlignment="1">
      <alignment/>
    </xf>
    <xf numFmtId="0" fontId="2" fillId="0" borderId="10" xfId="0" applyFont="1" applyBorder="1" applyAlignment="1">
      <alignment/>
    </xf>
    <xf numFmtId="0" fontId="2" fillId="0" borderId="13" xfId="0" applyFont="1" applyBorder="1" applyAlignment="1">
      <alignment/>
    </xf>
    <xf numFmtId="4" fontId="2" fillId="0" borderId="13" xfId="0" applyNumberFormat="1" applyFont="1" applyBorder="1" applyAlignment="1">
      <alignment/>
    </xf>
    <xf numFmtId="0" fontId="2" fillId="0" borderId="0" xfId="0" applyFont="1" applyAlignment="1">
      <alignment/>
    </xf>
    <xf numFmtId="0" fontId="0" fillId="0" borderId="14" xfId="0" applyBorder="1" applyAlignment="1">
      <alignment horizontal="center" vertical="justify"/>
    </xf>
    <xf numFmtId="4" fontId="0" fillId="0" borderId="15" xfId="0" applyNumberFormat="1" applyFont="1" applyBorder="1" applyAlignment="1">
      <alignment/>
    </xf>
    <xf numFmtId="0" fontId="0" fillId="0" borderId="16" xfId="0" applyFont="1" applyBorder="1" applyAlignment="1">
      <alignment horizontal="center" vertical="justify"/>
    </xf>
    <xf numFmtId="0" fontId="2" fillId="0" borderId="17" xfId="0" applyFont="1" applyBorder="1" applyAlignment="1">
      <alignment horizontal="center" vertical="center"/>
    </xf>
    <xf numFmtId="0" fontId="2" fillId="0" borderId="17" xfId="0" applyFont="1" applyFill="1" applyBorder="1" applyAlignment="1">
      <alignment horizontal="center" vertical="center"/>
    </xf>
    <xf numFmtId="14" fontId="0" fillId="0" borderId="0" xfId="0" applyNumberFormat="1" applyFont="1" applyAlignment="1">
      <alignment/>
    </xf>
    <xf numFmtId="14" fontId="0" fillId="0" borderId="0" xfId="0" applyNumberFormat="1" applyAlignment="1">
      <alignment/>
    </xf>
    <xf numFmtId="0" fontId="0" fillId="0" borderId="0" xfId="0" applyAlignment="1">
      <alignment horizontal="center" vertical="justify"/>
    </xf>
    <xf numFmtId="0" fontId="0" fillId="0" borderId="0" xfId="0" applyFont="1" applyAlignment="1">
      <alignment horizontal="center" vertical="justify"/>
    </xf>
    <xf numFmtId="4" fontId="0" fillId="0" borderId="10" xfId="0" applyNumberFormat="1" applyFont="1" applyBorder="1" applyAlignment="1">
      <alignment/>
    </xf>
    <xf numFmtId="4" fontId="0" fillId="0" borderId="11" xfId="0" applyNumberFormat="1" applyFont="1" applyBorder="1" applyAlignment="1">
      <alignment/>
    </xf>
    <xf numFmtId="4" fontId="0" fillId="0" borderId="12" xfId="0" applyNumberFormat="1" applyFont="1" applyBorder="1" applyAlignment="1">
      <alignment/>
    </xf>
    <xf numFmtId="4" fontId="0" fillId="0" borderId="11" xfId="0" applyNumberFormat="1" applyFont="1" applyFill="1" applyBorder="1" applyAlignment="1">
      <alignment/>
    </xf>
    <xf numFmtId="4" fontId="0" fillId="0" borderId="10" xfId="0" applyNumberFormat="1" applyFont="1" applyFill="1" applyBorder="1" applyAlignment="1">
      <alignment/>
    </xf>
    <xf numFmtId="4" fontId="0" fillId="0" borderId="13" xfId="0" applyNumberFormat="1" applyFont="1" applyBorder="1" applyAlignment="1">
      <alignment/>
    </xf>
    <xf numFmtId="4" fontId="0" fillId="0" borderId="18" xfId="0" applyNumberFormat="1" applyFont="1" applyBorder="1" applyAlignment="1">
      <alignment/>
    </xf>
    <xf numFmtId="4" fontId="0" fillId="0" borderId="18" xfId="0" applyNumberFormat="1" applyFont="1" applyFill="1" applyBorder="1" applyAlignment="1">
      <alignment/>
    </xf>
    <xf numFmtId="4" fontId="0" fillId="0" borderId="19" xfId="0" applyNumberFormat="1" applyFont="1" applyFill="1" applyBorder="1" applyAlignment="1">
      <alignment/>
    </xf>
    <xf numFmtId="0" fontId="0" fillId="0" borderId="0" xfId="0" applyFont="1" applyBorder="1" applyAlignment="1">
      <alignment vertical="justify"/>
    </xf>
    <xf numFmtId="0" fontId="0" fillId="0" borderId="0" xfId="0" applyFont="1" applyAlignment="1">
      <alignment vertical="justify"/>
    </xf>
    <xf numFmtId="0" fontId="0" fillId="0" borderId="0" xfId="0" applyAlignment="1">
      <alignment vertical="justify"/>
    </xf>
    <xf numFmtId="0" fontId="0" fillId="0" borderId="0" xfId="0" applyFont="1" applyAlignment="1">
      <alignment horizontal="left" vertical="justify"/>
    </xf>
    <xf numFmtId="0" fontId="2" fillId="0" borderId="0" xfId="0" applyFont="1" applyAlignment="1">
      <alignment horizontal="center" vertical="justify"/>
    </xf>
    <xf numFmtId="0" fontId="0" fillId="0" borderId="0" xfId="0" applyAlignment="1">
      <alignment horizontal="center" vertical="justify"/>
    </xf>
    <xf numFmtId="0" fontId="0" fillId="0" borderId="0" xfId="0" applyFont="1" applyAlignment="1">
      <alignment horizontal="center" vertical="justify"/>
    </xf>
    <xf numFmtId="0" fontId="2" fillId="0" borderId="0" xfId="0" applyFont="1" applyAlignment="1">
      <alignment horizontal="center"/>
    </xf>
    <xf numFmtId="0" fontId="0" fillId="0" borderId="0" xfId="0" applyAlignment="1">
      <alignment horizontal="center"/>
    </xf>
    <xf numFmtId="0" fontId="2" fillId="0" borderId="17" xfId="0" applyFont="1" applyFill="1" applyBorder="1" applyAlignment="1">
      <alignment horizontal="center" vertical="justify"/>
    </xf>
    <xf numFmtId="0" fontId="2" fillId="0" borderId="17" xfId="0" applyFont="1" applyBorder="1" applyAlignment="1">
      <alignment horizontal="center" vertical="justify"/>
    </xf>
    <xf numFmtId="0" fontId="0" fillId="0" borderId="17" xfId="0" applyBorder="1" applyAlignment="1">
      <alignment horizontal="center" vertical="justify"/>
    </xf>
    <xf numFmtId="0" fontId="2" fillId="0" borderId="17" xfId="0"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0"/>
  <sheetViews>
    <sheetView tabSelected="1" zoomScalePageLayoutView="0" workbookViewId="0" topLeftCell="A1">
      <selection activeCell="E37" sqref="E37"/>
    </sheetView>
  </sheetViews>
  <sheetFormatPr defaultColWidth="9.140625" defaultRowHeight="12.75"/>
  <cols>
    <col min="1" max="1" width="30.28125" style="0" customWidth="1"/>
    <col min="2" max="2" width="12.7109375" style="0" customWidth="1"/>
    <col min="3" max="3" width="11.8515625" style="0" customWidth="1"/>
    <col min="4" max="4" width="11.421875" style="0" customWidth="1"/>
    <col min="5" max="5" width="13.57421875" style="0" customWidth="1"/>
    <col min="6" max="6" width="12.8515625" style="0" customWidth="1"/>
    <col min="7" max="7" width="12.140625" style="0" customWidth="1"/>
    <col min="9" max="9" width="10.140625" style="0" bestFit="1" customWidth="1"/>
  </cols>
  <sheetData>
    <row r="1" ht="12.75">
      <c r="A1" s="18" t="s">
        <v>27</v>
      </c>
    </row>
    <row r="3" spans="1:7" ht="12.75">
      <c r="A3" s="44" t="s">
        <v>5</v>
      </c>
      <c r="B3" s="44"/>
      <c r="C3" s="44"/>
      <c r="D3" s="44"/>
      <c r="E3" s="44"/>
      <c r="F3" s="44"/>
      <c r="G3" s="45"/>
    </row>
    <row r="4" spans="1:7" ht="12.75">
      <c r="A4" s="41" t="s">
        <v>22</v>
      </c>
      <c r="B4" s="41"/>
      <c r="C4" s="41"/>
      <c r="D4" s="41"/>
      <c r="E4" s="41"/>
      <c r="F4" s="41"/>
      <c r="G4" s="42"/>
    </row>
    <row r="5" spans="1:7" ht="12.75">
      <c r="A5" s="41"/>
      <c r="B5" s="41"/>
      <c r="C5" s="41"/>
      <c r="D5" s="41"/>
      <c r="E5" s="41"/>
      <c r="F5" s="41"/>
      <c r="G5" s="42"/>
    </row>
    <row r="6" spans="1:7" ht="21.75" customHeight="1">
      <c r="A6" s="43"/>
      <c r="B6" s="43"/>
      <c r="C6" s="43"/>
      <c r="D6" s="43"/>
      <c r="E6" s="43"/>
      <c r="F6" s="43"/>
      <c r="G6" s="42"/>
    </row>
    <row r="7" spans="1:7" ht="1.5" customHeight="1" thickBot="1">
      <c r="A7" s="27"/>
      <c r="B7" s="27"/>
      <c r="C7" s="27"/>
      <c r="D7" s="27"/>
      <c r="E7" s="27"/>
      <c r="F7" s="27"/>
      <c r="G7" s="26" t="s">
        <v>8</v>
      </c>
    </row>
    <row r="8" spans="1:7" ht="13.5" customHeight="1" thickBot="1">
      <c r="A8" s="49" t="s">
        <v>0</v>
      </c>
      <c r="B8" s="46" t="s">
        <v>26</v>
      </c>
      <c r="C8" s="47"/>
      <c r="D8" s="46" t="s">
        <v>23</v>
      </c>
      <c r="E8" s="48"/>
      <c r="F8" s="46" t="s">
        <v>24</v>
      </c>
      <c r="G8" s="48"/>
    </row>
    <row r="9" spans="1:7" ht="51" customHeight="1" thickBot="1">
      <c r="A9" s="49"/>
      <c r="B9" s="46"/>
      <c r="C9" s="47"/>
      <c r="D9" s="48"/>
      <c r="E9" s="48"/>
      <c r="F9" s="48"/>
      <c r="G9" s="48"/>
    </row>
    <row r="10" spans="1:7" ht="27" customHeight="1" thickBot="1">
      <c r="A10" s="49"/>
      <c r="B10" s="22" t="s">
        <v>8</v>
      </c>
      <c r="C10" s="22" t="s">
        <v>9</v>
      </c>
      <c r="D10" s="23" t="s">
        <v>8</v>
      </c>
      <c r="E10" s="22" t="s">
        <v>9</v>
      </c>
      <c r="F10" s="23" t="s">
        <v>8</v>
      </c>
      <c r="G10" s="22" t="s">
        <v>9</v>
      </c>
    </row>
    <row r="11" spans="1:7" ht="12.75" customHeight="1">
      <c r="A11" s="6">
        <v>0</v>
      </c>
      <c r="B11" s="7">
        <v>1</v>
      </c>
      <c r="C11" s="7">
        <v>2</v>
      </c>
      <c r="D11" s="11">
        <v>3</v>
      </c>
      <c r="E11" s="12">
        <v>4</v>
      </c>
      <c r="F11" s="19">
        <v>5</v>
      </c>
      <c r="G11" s="21">
        <v>6</v>
      </c>
    </row>
    <row r="12" spans="1:7" ht="12.75">
      <c r="A12" s="15" t="s">
        <v>1</v>
      </c>
      <c r="B12" s="28">
        <f>B13+B14</f>
        <v>2648.5499999999997</v>
      </c>
      <c r="C12" s="28">
        <f>B12/$B$21*100</f>
        <v>53.38032029602995</v>
      </c>
      <c r="D12" s="28">
        <f>D13+D14</f>
        <v>5947.034000000001</v>
      </c>
      <c r="E12" s="28">
        <f aca="true" t="shared" si="0" ref="E12:E20">D12/$D$21*100</f>
        <v>53.3047931284805</v>
      </c>
      <c r="F12" s="34">
        <f>F13+F14</f>
        <v>496.44</v>
      </c>
      <c r="G12" s="20">
        <f>F12/$F$21*100</f>
        <v>53.38064516129032</v>
      </c>
    </row>
    <row r="13" spans="1:7" ht="12.75">
      <c r="A13" s="2" t="s">
        <v>4</v>
      </c>
      <c r="B13" s="29">
        <v>2595.95</v>
      </c>
      <c r="C13" s="28">
        <f aca="true" t="shared" si="1" ref="C13:C20">B13/$B$21*100</f>
        <v>52.320191226323445</v>
      </c>
      <c r="D13" s="31">
        <v>5839.867</v>
      </c>
      <c r="E13" s="28">
        <f t="shared" si="0"/>
        <v>52.34422778360439</v>
      </c>
      <c r="F13" s="35">
        <v>486.58</v>
      </c>
      <c r="G13" s="20">
        <f aca="true" t="shared" si="2" ref="G13:G20">F13/$F$21*100</f>
        <v>52.32043010752688</v>
      </c>
    </row>
    <row r="14" spans="1:7" ht="12.75">
      <c r="A14" s="1" t="s">
        <v>6</v>
      </c>
      <c r="B14" s="28">
        <v>52.6</v>
      </c>
      <c r="C14" s="28">
        <f t="shared" si="1"/>
        <v>1.0601290697065096</v>
      </c>
      <c r="D14" s="32">
        <v>107.167</v>
      </c>
      <c r="E14" s="28">
        <f t="shared" si="0"/>
        <v>0.9605653448760959</v>
      </c>
      <c r="F14" s="35">
        <v>9.86</v>
      </c>
      <c r="G14" s="20">
        <f t="shared" si="2"/>
        <v>1.060215053763441</v>
      </c>
    </row>
    <row r="15" spans="1:7" ht="12.75">
      <c r="A15" s="15" t="s">
        <v>2</v>
      </c>
      <c r="B15" s="28">
        <f>B16+B18+B20</f>
        <v>2313.1099999999997</v>
      </c>
      <c r="C15" s="28">
        <f t="shared" si="1"/>
        <v>46.619679703970036</v>
      </c>
      <c r="D15" s="28">
        <f>D16+D17+D18+D19+D20</f>
        <v>5209.625</v>
      </c>
      <c r="E15" s="28">
        <f t="shared" si="0"/>
        <v>46.69520687151951</v>
      </c>
      <c r="F15" s="35">
        <f>F16+F18+F20</f>
        <v>433.55999999999995</v>
      </c>
      <c r="G15" s="20">
        <f t="shared" si="2"/>
        <v>46.61935483870967</v>
      </c>
    </row>
    <row r="16" spans="1:7" ht="25.5">
      <c r="A16" s="4" t="s">
        <v>12</v>
      </c>
      <c r="B16" s="28">
        <v>2272.94</v>
      </c>
      <c r="C16" s="28">
        <f t="shared" si="1"/>
        <v>45.810071629253116</v>
      </c>
      <c r="D16" s="32">
        <v>5120.625</v>
      </c>
      <c r="E16" s="28">
        <f t="shared" si="0"/>
        <v>45.897477013503774</v>
      </c>
      <c r="F16" s="35">
        <v>426.03</v>
      </c>
      <c r="G16" s="20">
        <f t="shared" si="2"/>
        <v>45.80967741935484</v>
      </c>
    </row>
    <row r="17" spans="1:7" ht="12.75">
      <c r="A17" s="9" t="s">
        <v>13</v>
      </c>
      <c r="B17" s="28">
        <v>0</v>
      </c>
      <c r="C17" s="28">
        <f t="shared" si="1"/>
        <v>0</v>
      </c>
      <c r="D17" s="32">
        <v>0</v>
      </c>
      <c r="E17" s="28">
        <f t="shared" si="0"/>
        <v>0</v>
      </c>
      <c r="F17" s="35">
        <v>0</v>
      </c>
      <c r="G17" s="20">
        <f t="shared" si="2"/>
        <v>0</v>
      </c>
    </row>
    <row r="18" spans="1:7" ht="12.75">
      <c r="A18" s="10" t="s">
        <v>14</v>
      </c>
      <c r="B18" s="28">
        <v>38.7</v>
      </c>
      <c r="C18" s="28">
        <f t="shared" si="1"/>
        <v>0.7799808934912913</v>
      </c>
      <c r="D18" s="32">
        <v>85.43</v>
      </c>
      <c r="E18" s="28">
        <f t="shared" si="0"/>
        <v>0.7657310311267918</v>
      </c>
      <c r="F18" s="35">
        <v>7.25</v>
      </c>
      <c r="G18" s="20">
        <f t="shared" si="2"/>
        <v>0.7795698924731183</v>
      </c>
    </row>
    <row r="19" spans="1:7" ht="12.75">
      <c r="A19" s="10" t="s">
        <v>15</v>
      </c>
      <c r="B19" s="28">
        <v>0</v>
      </c>
      <c r="C19" s="28">
        <f t="shared" si="1"/>
        <v>0</v>
      </c>
      <c r="D19" s="32">
        <v>0</v>
      </c>
      <c r="E19" s="28">
        <f t="shared" si="0"/>
        <v>0</v>
      </c>
      <c r="F19" s="35">
        <v>0</v>
      </c>
      <c r="G19" s="20">
        <f t="shared" si="2"/>
        <v>0</v>
      </c>
    </row>
    <row r="20" spans="1:7" ht="13.5" thickBot="1">
      <c r="A20" s="13" t="s">
        <v>16</v>
      </c>
      <c r="B20" s="30">
        <v>1.47</v>
      </c>
      <c r="C20" s="28">
        <f t="shared" si="1"/>
        <v>0.02962718122563819</v>
      </c>
      <c r="D20" s="14">
        <v>3.57</v>
      </c>
      <c r="E20" s="30">
        <f t="shared" si="0"/>
        <v>0.031998826888945876</v>
      </c>
      <c r="F20" s="36">
        <v>0.28</v>
      </c>
      <c r="G20" s="20">
        <f t="shared" si="2"/>
        <v>0.030107526881720432</v>
      </c>
    </row>
    <row r="21" spans="1:7" ht="14.25" thickBot="1" thickTop="1">
      <c r="A21" s="16" t="s">
        <v>3</v>
      </c>
      <c r="B21" s="17">
        <f aca="true" t="shared" si="3" ref="B21:G21">B12+B15</f>
        <v>4961.66</v>
      </c>
      <c r="C21" s="33">
        <f t="shared" si="3"/>
        <v>99.99999999999999</v>
      </c>
      <c r="D21" s="17">
        <f t="shared" si="3"/>
        <v>11156.659</v>
      </c>
      <c r="E21" s="17">
        <f t="shared" si="3"/>
        <v>100</v>
      </c>
      <c r="F21" s="17">
        <f t="shared" si="3"/>
        <v>930</v>
      </c>
      <c r="G21" s="17">
        <f t="shared" si="3"/>
        <v>99.99999999999999</v>
      </c>
    </row>
    <row r="22" spans="1:7" ht="29.25" customHeight="1" thickTop="1">
      <c r="A22" s="37" t="s">
        <v>25</v>
      </c>
      <c r="B22" s="38"/>
      <c r="C22" s="38"/>
      <c r="D22" s="38"/>
      <c r="E22" s="38"/>
      <c r="F22" s="38"/>
      <c r="G22" s="39"/>
    </row>
    <row r="23" spans="1:7" ht="12.75">
      <c r="A23" s="40" t="s">
        <v>28</v>
      </c>
      <c r="B23" s="40"/>
      <c r="C23" s="40"/>
      <c r="D23" s="40"/>
      <c r="E23" s="40"/>
      <c r="F23" s="40"/>
      <c r="G23" s="3"/>
    </row>
    <row r="24" spans="1:7" ht="12.75">
      <c r="A24" s="40"/>
      <c r="B24" s="40"/>
      <c r="C24" s="40"/>
      <c r="D24" s="40"/>
      <c r="E24" s="40"/>
      <c r="F24" s="40"/>
      <c r="G24" s="3"/>
    </row>
    <row r="25" spans="1:7" ht="99.75" customHeight="1">
      <c r="A25" s="40"/>
      <c r="B25" s="40"/>
      <c r="C25" s="40"/>
      <c r="D25" s="40"/>
      <c r="E25" s="40"/>
      <c r="F25" s="40"/>
      <c r="G25" s="3"/>
    </row>
    <row r="26" spans="1:7" ht="12.75">
      <c r="A26" s="8"/>
      <c r="B26" s="3"/>
      <c r="C26" s="3"/>
      <c r="D26" s="3"/>
      <c r="E26" s="3"/>
      <c r="F26" s="3"/>
      <c r="G26" s="3"/>
    </row>
    <row r="27" spans="1:7" ht="15" customHeight="1">
      <c r="A27" s="38" t="s">
        <v>7</v>
      </c>
      <c r="B27" s="39"/>
      <c r="C27" s="39"/>
      <c r="D27" s="39"/>
      <c r="E27" s="3"/>
      <c r="F27" s="3"/>
      <c r="G27" s="3"/>
    </row>
    <row r="28" ht="12.75">
      <c r="A28" s="5" t="s">
        <v>20</v>
      </c>
    </row>
    <row r="29" ht="12.75">
      <c r="A29" s="5"/>
    </row>
    <row r="30" ht="12.75">
      <c r="A30" s="5"/>
    </row>
    <row r="31" spans="1:5" ht="12.75" customHeight="1">
      <c r="A31" t="s">
        <v>10</v>
      </c>
      <c r="E31" t="s">
        <v>11</v>
      </c>
    </row>
    <row r="32" spans="1:5" ht="12.75" customHeight="1">
      <c r="A32" s="5" t="s">
        <v>21</v>
      </c>
      <c r="E32" t="s">
        <v>19</v>
      </c>
    </row>
    <row r="33" ht="12.75" customHeight="1">
      <c r="A33" s="5"/>
    </row>
    <row r="34" ht="12.75" customHeight="1">
      <c r="A34" s="5"/>
    </row>
    <row r="35" ht="12.75" customHeight="1">
      <c r="A35" t="s">
        <v>18</v>
      </c>
    </row>
    <row r="36" spans="1:9" ht="12.75" customHeight="1">
      <c r="A36" t="s">
        <v>17</v>
      </c>
      <c r="E36" s="25">
        <v>43829</v>
      </c>
      <c r="F36" s="25"/>
      <c r="I36" s="25"/>
    </row>
    <row r="37" spans="2:3" ht="12.75">
      <c r="B37" s="5"/>
      <c r="C37" s="24"/>
    </row>
    <row r="39" spans="6:9" ht="12.75">
      <c r="F39" s="5"/>
      <c r="G39" s="5"/>
      <c r="I39" s="25"/>
    </row>
    <row r="40" ht="12.75">
      <c r="C40" s="25"/>
    </row>
  </sheetData>
  <sheetProtection/>
  <mergeCells count="9">
    <mergeCell ref="A3:G3"/>
    <mergeCell ref="B8:C9"/>
    <mergeCell ref="F8:G9"/>
    <mergeCell ref="A8:A10"/>
    <mergeCell ref="D8:E9"/>
    <mergeCell ref="A22:G22"/>
    <mergeCell ref="A27:D27"/>
    <mergeCell ref="A23:F25"/>
    <mergeCell ref="A4:G6"/>
  </mergeCells>
  <printOptions/>
  <pageMargins left="0.75" right="0.75" top="0.5" bottom="0" header="0.5" footer="0.5"/>
  <pageSetup horizontalDpi="600" verticalDpi="600" orientation="landscape"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2019-11-26T08:14:34Z</cp:lastPrinted>
  <dcterms:created xsi:type="dcterms:W3CDTF">1996-10-14T23:33:28Z</dcterms:created>
  <dcterms:modified xsi:type="dcterms:W3CDTF">2020-01-06T10:23:32Z</dcterms:modified>
  <cp:category/>
  <cp:version/>
  <cp:contentType/>
  <cp:contentStatus/>
</cp:coreProperties>
</file>